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<sst xmlns="http://schemas.openxmlformats.org/spreadsheetml/2006/main" count="159" uniqueCount="113">
  <si>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</si>
  <si>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</si>
  <si>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</si>
  <si>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</si>
  <si>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</si>
  <si>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</si>
  <si>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</si>
  <si>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</si>
  <si>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</si>
  <si>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</si>
  <si>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</si>
  <si>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</si>
  <si>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</si>
  <si>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</si>
  <si>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</si>
  <si>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</si>
  <si>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</si>
  <si>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</si>
  <si>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</si>
  <si>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</si>
  <si>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</si>
  <si>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</si>
  <si>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</si>
  <si>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</si>
  <si>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</si>
  <si>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</si>
  <si>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</si>
  <si>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</si>
  <si>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</si>
  <si>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</si>
  <si>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</si>
  <si>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</si>
  <si>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</si>
  <si>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</si>
  <si>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</si>
  <si>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</si>
  <si>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</si>
  <si>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</si>
  <si>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</si>
  <si>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</si>
  <si>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</si>
  <si>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</si>
  <si>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</si>
  <si>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</si>
  <si>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</si>
  <si>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</si>
  <si>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</si>
  <si>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</si>
  <si>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</si>
  <si>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</si>
  <si>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</si>
  <si>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</si>
  <si>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</si>
  <si>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</si>
  <si>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</si>
  <si>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</si>
  <si>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</si>
  <si>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</si>
  <si>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</si>
  <si>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</si>
  <si>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</si>
  <si>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</si>
  <si>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</si>
  <si>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</si>
  <si>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</si>
  <si>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</si>
  <si>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</si>
  <si>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</si>
  <si>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</si>
  <si>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</si>
  <si>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</si>
  <si>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</si>
  <si>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</si>
  <si>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</si>
  <si>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</si>
  <si>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</si>
  <si>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</si>
  <si>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</si>
  <si>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</si>
  <si>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</si>
  <si>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</si>
  <si>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</si>
  <si>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</si>
  <si>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</si>
  <si>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</si>
  <si>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</si>
  <si>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</si>
  <si>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</si>
  <si>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</si>
  <si>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</si>
  <si>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</si>
  <si>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</si>
  <si>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</si>
  <si>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</si>
  <si>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</si>
  <si>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</si>
  <si>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</si>
  <si>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</si>
  <si>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</si>
  <si>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</si>
  <si>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</si>
  <si>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</si>
  <si>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</si>
  <si>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</si>
  <si>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</si>
  <si>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</si>
  <si>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</si>
  <si>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</si>
  <si>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</si>
  <si>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</si>
  <si>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</si>
  <si>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</si>
  <si>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22.10.2014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</si>
</sst>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44826472"/>
        <c:axId val="785065"/>
      </c:bar3D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7065586"/>
        <c:axId val="63590275"/>
      </c:bar3D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35441564"/>
        <c:axId val="50538621"/>
      </c:bar3D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52194406"/>
        <c:axId val="67096471"/>
      </c:bar3D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66997328"/>
        <c:axId val="66105041"/>
      </c:bar3D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5041"/>
        <c:crosses val="autoZero"/>
        <c:auto val="1"/>
        <c:lblOffset val="100"/>
        <c:tickLblSkip val="2"/>
        <c:noMultiLvlLbl val="0"/>
      </c:catAx>
      <c:valAx>
        <c:axId val="6610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58074458"/>
        <c:axId val="52908075"/>
      </c:bar3D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6410628"/>
        <c:axId val="57695653"/>
      </c:bar3D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49498830"/>
        <c:axId val="42836287"/>
      </c:bar3D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49982264"/>
        <c:axId val="47187193"/>
      </c:bar3D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</f>
        <v>218618.71</v>
      </c>
      <c r="E6" s="3">
        <f>D6/D137*100</f>
        <v>44.17967536618552</v>
      </c>
      <c r="F6" s="3">
        <f>D6/B6*100</f>
        <v>93.48105011369844</v>
      </c>
      <c r="G6" s="3">
        <f aca="true" t="shared" si="0" ref="G6:G41">D6/C6*100</f>
        <v>79.42905713861146</v>
      </c>
      <c r="H6" s="3">
        <f>B6-D6</f>
        <v>15245.49000000002</v>
      </c>
      <c r="I6" s="3">
        <f aca="true" t="shared" si="1" ref="I6:I41">C6-D6</f>
        <v>56618.99000000002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</f>
        <v>181773.79999999993</v>
      </c>
      <c r="E7" s="1">
        <f>D7/D6*100</f>
        <v>83.14649738807806</v>
      </c>
      <c r="F7" s="1">
        <f>D7/B7*100</f>
        <v>94.78493025681132</v>
      </c>
      <c r="G7" s="1">
        <f t="shared" si="0"/>
        <v>84.11088504530747</v>
      </c>
      <c r="H7" s="1">
        <f>B7-D7</f>
        <v>10001.20000000007</v>
      </c>
      <c r="I7" s="1">
        <f t="shared" si="1"/>
        <v>34338.300000000076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0.010886533911027105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</f>
        <v>12950.300000000001</v>
      </c>
      <c r="E9" s="1">
        <f>D9/D6*100</f>
        <v>5.923692441511526</v>
      </c>
      <c r="F9" s="1">
        <f aca="true" t="shared" si="3" ref="F9:F39">D9/B9*100</f>
        <v>94.73380052961917</v>
      </c>
      <c r="G9" s="1">
        <f t="shared" si="0"/>
        <v>75.71636546478247</v>
      </c>
      <c r="H9" s="1">
        <f t="shared" si="2"/>
        <v>719.8999999999996</v>
      </c>
      <c r="I9" s="1">
        <f t="shared" si="1"/>
        <v>4153.4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</f>
        <v>22250.6</v>
      </c>
      <c r="E10" s="1">
        <f>D10/D6*100</f>
        <v>10.177811405071415</v>
      </c>
      <c r="F10" s="1">
        <f t="shared" si="3"/>
        <v>85.41169244942613</v>
      </c>
      <c r="G10" s="1">
        <f t="shared" si="0"/>
        <v>56.40846230875511</v>
      </c>
      <c r="H10" s="1">
        <f t="shared" si="2"/>
        <v>3800.4000000000015</v>
      </c>
      <c r="I10" s="1">
        <f t="shared" si="1"/>
        <v>17194.9</v>
      </c>
    </row>
    <row r="11" spans="1:9" ht="18">
      <c r="A11" s="29" t="s">
        <v>15</v>
      </c>
      <c r="B11" s="49">
        <f>231.1+1.1</f>
        <v>232.2</v>
      </c>
      <c r="C11" s="50">
        <f>281.8-31.7</f>
        <v>250.10000000000002</v>
      </c>
      <c r="D11" s="51">
        <f>4+4+12.7+4+4+14.5+4+115.8+4+14.4+5.4+0.1+13.4</f>
        <v>200.3</v>
      </c>
      <c r="E11" s="1">
        <f>D11/D6*100</f>
        <v>0.09162070346129113</v>
      </c>
      <c r="F11" s="1">
        <f t="shared" si="3"/>
        <v>86.26184323858743</v>
      </c>
      <c r="G11" s="1">
        <f t="shared" si="0"/>
        <v>80.08796481407437</v>
      </c>
      <c r="H11" s="1">
        <f t="shared" si="2"/>
        <v>31.899999999999977</v>
      </c>
      <c r="I11" s="1">
        <f t="shared" si="1"/>
        <v>49.80000000000001</v>
      </c>
    </row>
    <row r="12" spans="1:9" ht="18.75" thickBot="1">
      <c r="A12" s="29" t="s">
        <v>35</v>
      </c>
      <c r="B12" s="50">
        <f>B6-B7-B8-B9-B10-B11</f>
        <v>2091.2000000000126</v>
      </c>
      <c r="C12" s="50">
        <f>C6-C7-C8-C9-C10-C11</f>
        <v>2281.700000000003</v>
      </c>
      <c r="D12" s="50">
        <f>D6-D7-D8-D9-D10-D11</f>
        <v>1419.9100000000574</v>
      </c>
      <c r="E12" s="1">
        <f>D12/D6*100</f>
        <v>0.6494915279666857</v>
      </c>
      <c r="F12" s="1">
        <f t="shared" si="3"/>
        <v>67.89929227238183</v>
      </c>
      <c r="G12" s="1">
        <f t="shared" si="0"/>
        <v>62.230354560198776</v>
      </c>
      <c r="H12" s="1">
        <f t="shared" si="2"/>
        <v>671.2899999999552</v>
      </c>
      <c r="I12" s="1">
        <f t="shared" si="1"/>
        <v>861.7899999999456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</f>
        <v>152923.00000000003</v>
      </c>
      <c r="E17" s="3">
        <f>D17/D137*100</f>
        <v>30.903523746998555</v>
      </c>
      <c r="F17" s="3">
        <f>D17/B17*100</f>
        <v>92.60287576791606</v>
      </c>
      <c r="G17" s="3">
        <f t="shared" si="0"/>
        <v>85.66774094699876</v>
      </c>
      <c r="H17" s="3">
        <f>B17-D17</f>
        <v>12215.499999999942</v>
      </c>
      <c r="I17" s="3">
        <f t="shared" si="1"/>
        <v>25584.099999999977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80.50038254546403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</f>
        <v>4897.699999999998</v>
      </c>
      <c r="E19" s="1">
        <f>D19/D17*100</f>
        <v>3.20272293899544</v>
      </c>
      <c r="F19" s="1">
        <f t="shared" si="3"/>
        <v>74.58615700906111</v>
      </c>
      <c r="G19" s="1">
        <f t="shared" si="0"/>
        <v>62.64164940014834</v>
      </c>
      <c r="H19" s="1">
        <f t="shared" si="2"/>
        <v>1668.800000000002</v>
      </c>
      <c r="I19" s="1">
        <f t="shared" si="1"/>
        <v>2920.9000000000024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</f>
        <v>2277.2999999999997</v>
      </c>
      <c r="E20" s="1">
        <f>D20/D17*100</f>
        <v>1.4891808295678213</v>
      </c>
      <c r="F20" s="1">
        <f t="shared" si="3"/>
        <v>94.17724659856913</v>
      </c>
      <c r="G20" s="1">
        <f t="shared" si="0"/>
        <v>80.28273284918563</v>
      </c>
      <c r="H20" s="1">
        <f t="shared" si="2"/>
        <v>140.80000000000018</v>
      </c>
      <c r="I20" s="1">
        <f t="shared" si="1"/>
        <v>559.3000000000002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</f>
        <v>11551.299999999997</v>
      </c>
      <c r="E21" s="1">
        <f>D21/D17*100</f>
        <v>7.55367080164527</v>
      </c>
      <c r="F21" s="1">
        <f t="shared" si="3"/>
        <v>86.07333666162454</v>
      </c>
      <c r="G21" s="1">
        <f t="shared" si="0"/>
        <v>59.68553654100528</v>
      </c>
      <c r="H21" s="1">
        <f t="shared" si="2"/>
        <v>1869.0000000000018</v>
      </c>
      <c r="I21" s="1">
        <f t="shared" si="1"/>
        <v>7802.300000000001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0.7588786513474098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9932.600000000044</v>
      </c>
      <c r="E23" s="1">
        <f>D23/D17*100</f>
        <v>6.4951642329800245</v>
      </c>
      <c r="F23" s="1">
        <f t="shared" si="3"/>
        <v>84.29315817166571</v>
      </c>
      <c r="G23" s="1">
        <f t="shared" si="0"/>
        <v>76.64043209876567</v>
      </c>
      <c r="H23" s="1">
        <f t="shared" si="2"/>
        <v>1850.799999999941</v>
      </c>
      <c r="I23" s="1">
        <f t="shared" si="1"/>
        <v>3027.3999999999724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</f>
        <v>28925.299999999992</v>
      </c>
      <c r="E31" s="3">
        <f>D31/D137*100</f>
        <v>5.845384248537218</v>
      </c>
      <c r="F31" s="3">
        <f>D31/B31*100</f>
        <v>90.92032099176774</v>
      </c>
      <c r="G31" s="3">
        <f t="shared" si="0"/>
        <v>78.76123544259677</v>
      </c>
      <c r="H31" s="3">
        <f t="shared" si="2"/>
        <v>2888.600000000006</v>
      </c>
      <c r="I31" s="3">
        <f t="shared" si="1"/>
        <v>7800.000000000011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76.95996238586984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</f>
        <v>727.2999999999997</v>
      </c>
      <c r="E34" s="1">
        <f>D34/D31*100</f>
        <v>2.5144078021662692</v>
      </c>
      <c r="F34" s="1">
        <f t="shared" si="3"/>
        <v>60.05780346820807</v>
      </c>
      <c r="G34" s="1">
        <f t="shared" si="0"/>
        <v>41.91447671738126</v>
      </c>
      <c r="H34" s="1">
        <f t="shared" si="2"/>
        <v>483.7000000000003</v>
      </c>
      <c r="I34" s="1">
        <f t="shared" si="1"/>
        <v>1007.9000000000003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1.2373251098519291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0.06222925950638371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5561.199999999992</v>
      </c>
      <c r="E37" s="1">
        <f>D37/D31*100</f>
        <v>19.226075442605584</v>
      </c>
      <c r="F37" s="1">
        <f t="shared" si="3"/>
        <v>95.68149753965787</v>
      </c>
      <c r="G37" s="1">
        <f t="shared" si="0"/>
        <v>84.34750955529925</v>
      </c>
      <c r="H37" s="1">
        <f>B37-D37</f>
        <v>251.00000000000546</v>
      </c>
      <c r="I37" s="1">
        <f t="shared" si="1"/>
        <v>1032.00000000001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0.10059817111393236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</f>
        <v>4515.9</v>
      </c>
      <c r="E43" s="3">
        <f>D43/D137*100</f>
        <v>0.9125979930361733</v>
      </c>
      <c r="F43" s="3">
        <f>D43/B43*100</f>
        <v>89.40782830782634</v>
      </c>
      <c r="G43" s="3">
        <f aca="true" t="shared" si="4" ref="G43:G73">D43/C43*100</f>
        <v>73.96809277337351</v>
      </c>
      <c r="H43" s="3">
        <f>B43-D43</f>
        <v>535</v>
      </c>
      <c r="I43" s="3">
        <f aca="true" t="shared" si="5" ref="I43:I74">C43-D43</f>
        <v>1589.3000000000002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91.00732965743262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0.02214398015899378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0.5779578821497375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4.541730330609625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3.850838149649025</v>
      </c>
      <c r="F48" s="1">
        <f t="shared" si="6"/>
        <v>61.88612099644156</v>
      </c>
      <c r="G48" s="1">
        <f t="shared" si="4"/>
        <v>54.582548650345494</v>
      </c>
      <c r="H48" s="1">
        <f t="shared" si="7"/>
        <v>107.09999999999894</v>
      </c>
      <c r="I48" s="1">
        <f t="shared" si="5"/>
        <v>144.6999999999989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</f>
        <v>8957.600000000002</v>
      </c>
      <c r="E49" s="3">
        <f>D49/D137*100</f>
        <v>1.810201240598957</v>
      </c>
      <c r="F49" s="3">
        <f>D49/B49*100</f>
        <v>89.84283321464753</v>
      </c>
      <c r="G49" s="3">
        <f t="shared" si="4"/>
        <v>73.78461639841191</v>
      </c>
      <c r="H49" s="3">
        <f>B49-D49</f>
        <v>1012.6999999999971</v>
      </c>
      <c r="I49" s="3">
        <f t="shared" si="5"/>
        <v>3182.5999999999967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66.08578190586762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0.02344377958381709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</f>
        <v>243.6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1.505983745646155</v>
      </c>
      <c r="F52" s="1">
        <f t="shared" si="6"/>
        <v>55.3776683087028</v>
      </c>
      <c r="G52" s="1">
        <f t="shared" si="4"/>
        <v>41.76470588235294</v>
      </c>
      <c r="H52" s="1">
        <f t="shared" si="7"/>
        <v>108.69999999999999</v>
      </c>
      <c r="I52" s="1">
        <f t="shared" si="5"/>
        <v>188.1</v>
      </c>
    </row>
    <row r="53" spans="1:9" ht="18">
      <c r="A53" s="29" t="s">
        <v>0</v>
      </c>
      <c r="B53" s="49">
        <f>311.9+2</f>
        <v>313.9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2.8277663659908883</v>
      </c>
      <c r="F53" s="1">
        <f t="shared" si="6"/>
        <v>80.69448869066578</v>
      </c>
      <c r="G53" s="1">
        <f t="shared" si="4"/>
        <v>47.514537610204435</v>
      </c>
      <c r="H53" s="1">
        <f t="shared" si="7"/>
        <v>60.60000000000011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2647.6000000000035</v>
      </c>
      <c r="E54" s="1">
        <f>D54/D49*100</f>
        <v>29.557024202911524</v>
      </c>
      <c r="F54" s="1">
        <f t="shared" si="6"/>
        <v>83.99213247890377</v>
      </c>
      <c r="G54" s="1">
        <f t="shared" si="4"/>
        <v>69.99973561060743</v>
      </c>
      <c r="H54" s="1">
        <f t="shared" si="7"/>
        <v>504.59999999999536</v>
      </c>
      <c r="I54" s="1">
        <f>C54-D54</f>
        <v>1134.6999999999948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</f>
        <v>2605.1000000000004</v>
      </c>
      <c r="E56" s="3">
        <f>D56/D137*100</f>
        <v>0.5264529842685922</v>
      </c>
      <c r="F56" s="3">
        <f>D56/B56*100</f>
        <v>94.48353402002033</v>
      </c>
      <c r="G56" s="3">
        <f t="shared" si="4"/>
        <v>83.90016103059583</v>
      </c>
      <c r="H56" s="3">
        <f>B56-D56</f>
        <v>152.09999999999945</v>
      </c>
      <c r="I56" s="3">
        <f t="shared" si="5"/>
        <v>499.89999999999964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56.56980538175117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6.963264366051207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5.028597750566197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27.956700318605808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90.70000000000024</v>
      </c>
      <c r="E61" s="1">
        <f>D61/D56*100</f>
        <v>3.4816321830256127</v>
      </c>
      <c r="F61" s="1">
        <f t="shared" si="6"/>
        <v>85.64683663833841</v>
      </c>
      <c r="G61" s="1">
        <f t="shared" si="4"/>
        <v>81.49146451033279</v>
      </c>
      <c r="H61" s="1">
        <f t="shared" si="7"/>
        <v>15.19999999999959</v>
      </c>
      <c r="I61" s="1">
        <f t="shared" si="5"/>
        <v>20.599999999999568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296.5</v>
      </c>
      <c r="C66" s="53">
        <f>C67+C68</f>
        <v>375.7</v>
      </c>
      <c r="D66" s="54">
        <f>SUM(D67:D68)</f>
        <v>1.4</v>
      </c>
      <c r="E66" s="42">
        <f>D66/D137*100</f>
        <v>0.0002829197259130279</v>
      </c>
      <c r="F66" s="113">
        <f>D66/B66*100</f>
        <v>0.4721753794266441</v>
      </c>
      <c r="G66" s="3">
        <f t="shared" si="4"/>
        <v>0.3726377428799574</v>
      </c>
      <c r="H66" s="3">
        <f>B66-D66</f>
        <v>295.1</v>
      </c>
      <c r="I66" s="3">
        <f t="shared" si="5"/>
        <v>374.3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86.3-17.6-66.7</f>
        <v>1.9999999999999858</v>
      </c>
      <c r="C68" s="50">
        <f>202.6-17.6-66.7</f>
        <v>118.3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1.9999999999999858</v>
      </c>
      <c r="I68" s="1">
        <f t="shared" si="5"/>
        <v>118.3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</f>
        <v>33918</v>
      </c>
      <c r="E87" s="3">
        <f>D87/D137*100</f>
        <v>6.85433661679863</v>
      </c>
      <c r="F87" s="3">
        <f aca="true" t="shared" si="10" ref="F87:F92">D87/B87*100</f>
        <v>89.64288734776724</v>
      </c>
      <c r="G87" s="3">
        <f t="shared" si="8"/>
        <v>76.94401720453524</v>
      </c>
      <c r="H87" s="3">
        <f aca="true" t="shared" si="11" ref="H87:H92">B87-D87</f>
        <v>3918.800000000003</v>
      </c>
      <c r="I87" s="3">
        <f t="shared" si="9"/>
        <v>10163.400000000001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</f>
        <v>29122.8</v>
      </c>
      <c r="E88" s="1">
        <f>D88/D87*100</f>
        <v>85.86237396072882</v>
      </c>
      <c r="F88" s="1">
        <f t="shared" si="10"/>
        <v>91.77738560443716</v>
      </c>
      <c r="G88" s="1">
        <f t="shared" si="8"/>
        <v>78.18956999871128</v>
      </c>
      <c r="H88" s="1">
        <f t="shared" si="11"/>
        <v>2609.2000000000007</v>
      </c>
      <c r="I88" s="1">
        <f t="shared" si="9"/>
        <v>8123.600000000002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</f>
        <v>1201</v>
      </c>
      <c r="E89" s="1">
        <f>D89/D87*100</f>
        <v>3.5408927413172946</v>
      </c>
      <c r="F89" s="1">
        <f t="shared" si="10"/>
        <v>78.60462072125138</v>
      </c>
      <c r="G89" s="1">
        <f t="shared" si="8"/>
        <v>65.62124357993663</v>
      </c>
      <c r="H89" s="1">
        <f t="shared" si="11"/>
        <v>326.9000000000001</v>
      </c>
      <c r="I89" s="1">
        <f t="shared" si="9"/>
        <v>629.1999999999998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3594.2000000000007</v>
      </c>
      <c r="E91" s="1">
        <f>D91/D87*100</f>
        <v>10.596733297953891</v>
      </c>
      <c r="F91" s="1">
        <f t="shared" si="10"/>
        <v>78.529135441019</v>
      </c>
      <c r="G91" s="1">
        <f>D91/C91*100</f>
        <v>71.81505754475704</v>
      </c>
      <c r="H91" s="1">
        <f t="shared" si="11"/>
        <v>982.7000000000025</v>
      </c>
      <c r="I91" s="1">
        <f>C91-D91</f>
        <v>1410.5999999999995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</f>
        <v>28666.800000000007</v>
      </c>
      <c r="E92" s="3">
        <f>D92/D137*100</f>
        <v>5.793145142002565</v>
      </c>
      <c r="F92" s="3">
        <f t="shared" si="10"/>
        <v>76.18192158259235</v>
      </c>
      <c r="G92" s="3">
        <f>D92/C92*100</f>
        <v>66.27794064606822</v>
      </c>
      <c r="H92" s="3">
        <f t="shared" si="11"/>
        <v>8962.599999999995</v>
      </c>
      <c r="I92" s="3">
        <f>C92-D92</f>
        <v>14585.599999999995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5190.9+17.6+66.7</f>
        <v>5275.2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</f>
        <v>4567.899999999999</v>
      </c>
      <c r="E98" s="25">
        <f>D98/D137*100</f>
        <v>0.923106439998657</v>
      </c>
      <c r="F98" s="25">
        <f>D98/B98*100</f>
        <v>86.59197755535332</v>
      </c>
      <c r="G98" s="25">
        <f aca="true" t="shared" si="12" ref="G98:G135">D98/C98*100</f>
        <v>73.10862502200666</v>
      </c>
      <c r="H98" s="25">
        <f aca="true" t="shared" si="13" ref="H98:H103">B98-D98</f>
        <v>707.3000000000011</v>
      </c>
      <c r="I98" s="25">
        <f aca="true" t="shared" si="14" ref="I98:I135">C98-D98</f>
        <v>1680.2000000000016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0.3327568466910397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4816.4+17.6+66.7</f>
        <v>4900.7</v>
      </c>
      <c r="C100" s="51">
        <f>5711.4+17.6+66.7</f>
        <v>5795.7</v>
      </c>
      <c r="D100" s="51">
        <f>3302.1+5.1+16.7+151+216.3+17.4+13.8+53.7+7.6+119.5+15.5+6.4+75+28.9+153.8+9.3+9.1+11.7+14.3+26.2</f>
        <v>4253.400000000001</v>
      </c>
      <c r="E100" s="1">
        <f>D100/D98*100</f>
        <v>93.11499813918871</v>
      </c>
      <c r="F100" s="1">
        <f aca="true" t="shared" si="15" ref="F100:F135">D100/B100*100</f>
        <v>86.79168282082152</v>
      </c>
      <c r="G100" s="1">
        <f t="shared" si="12"/>
        <v>73.3888917645841</v>
      </c>
      <c r="H100" s="1">
        <f t="shared" si="13"/>
        <v>647.2999999999993</v>
      </c>
      <c r="I100" s="1">
        <f t="shared" si="14"/>
        <v>1542.2999999999993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</f>
        <v>235.30000000000004</v>
      </c>
      <c r="E101" s="97">
        <f>D101/D98*100</f>
        <v>5.15116355436853</v>
      </c>
      <c r="F101" s="97">
        <f>D101/B101*100</f>
        <v>76.59505208333334</v>
      </c>
      <c r="G101" s="97">
        <f>D101/C101*100</f>
        <v>58.8102974256436</v>
      </c>
      <c r="H101" s="97">
        <f t="shared" si="13"/>
        <v>71.89999999999995</v>
      </c>
      <c r="I101" s="97">
        <f>C101-D101</f>
        <v>164.79999999999998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299.29999999999836</v>
      </c>
      <c r="E102" s="97">
        <f>D102/D98*100</f>
        <v>6.552245014120241</v>
      </c>
      <c r="F102" s="97">
        <f t="shared" si="15"/>
        <v>83.30086278875541</v>
      </c>
      <c r="G102" s="97">
        <f t="shared" si="12"/>
        <v>68.45837145471131</v>
      </c>
      <c r="H102" s="97">
        <f>B102-D102</f>
        <v>60.00000000000182</v>
      </c>
      <c r="I102" s="97">
        <f t="shared" si="14"/>
        <v>137.90000000000236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10642.5</v>
      </c>
      <c r="E103" s="95">
        <f>D103/D137*100</f>
        <v>2.1506951307352855</v>
      </c>
      <c r="F103" s="95">
        <f>D103/B103*100</f>
        <v>76.22366102763176</v>
      </c>
      <c r="G103" s="95">
        <f t="shared" si="12"/>
        <v>62.015255432344084</v>
      </c>
      <c r="H103" s="95">
        <f t="shared" si="13"/>
        <v>3319.699999999997</v>
      </c>
      <c r="I103" s="95">
        <f t="shared" si="14"/>
        <v>6518.5999999999985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6.531360112755463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1.1463471928588207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0.06953253464881372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0.4632370213765562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7.014329339910735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0.2151750058726803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0.7037820061075876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</f>
        <v>133.6</v>
      </c>
      <c r="E114" s="6">
        <f>D114/D103*100</f>
        <v>1.2553441390650693</v>
      </c>
      <c r="F114" s="6">
        <f t="shared" si="15"/>
        <v>76.38650657518582</v>
      </c>
      <c r="G114" s="6">
        <f t="shared" si="12"/>
        <v>74.09872434830837</v>
      </c>
      <c r="H114" s="6">
        <f t="shared" si="16"/>
        <v>41.30000000000001</v>
      </c>
      <c r="I114" s="6">
        <f t="shared" si="14"/>
        <v>46.70000000000002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0.5431054733380314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9.783415550857413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0.04134366925064599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0.4622973925299506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0.43316889828517735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1.269438571764153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0.15879727507634486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</f>
        <v>682.3000000000003</v>
      </c>
      <c r="E129" s="19">
        <f>D129/D103*100</f>
        <v>6.411087620389949</v>
      </c>
      <c r="F129" s="6">
        <f t="shared" si="15"/>
        <v>93.83853665245499</v>
      </c>
      <c r="G129" s="6">
        <f t="shared" si="12"/>
        <v>78.58788297627278</v>
      </c>
      <c r="H129" s="6">
        <f t="shared" si="16"/>
        <v>44.79999999999973</v>
      </c>
      <c r="I129" s="6">
        <f t="shared" si="14"/>
        <v>185.89999999999975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87.26366700864719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1.6268503590795829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59.02748414376321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4.470754052149402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15709.599999999999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494840.01</v>
      </c>
      <c r="E137" s="38">
        <v>100</v>
      </c>
      <c r="F137" s="3">
        <f>D137/B137*100</f>
        <v>90.84762351147613</v>
      </c>
      <c r="G137" s="3">
        <f aca="true" t="shared" si="17" ref="G137:G143">D137/C137*100</f>
        <v>79.28098060785076</v>
      </c>
      <c r="H137" s="3">
        <f aca="true" t="shared" si="18" ref="H137:H143">B137-D137</f>
        <v>49852.28999999992</v>
      </c>
      <c r="I137" s="3">
        <f aca="true" t="shared" si="19" ref="I137:I143">C137-D137</f>
        <v>129319.78999999992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368467.49999999994</v>
      </c>
      <c r="E138" s="6">
        <f>D138/D137*100</f>
        <v>74.46194579132757</v>
      </c>
      <c r="F138" s="6">
        <f aca="true" t="shared" si="20" ref="F138:F149">D138/B138*100</f>
        <v>94.30788288922389</v>
      </c>
      <c r="G138" s="6">
        <f t="shared" si="17"/>
        <v>85.4959212412179</v>
      </c>
      <c r="H138" s="6">
        <f t="shared" si="18"/>
        <v>22239.5</v>
      </c>
      <c r="I138" s="18">
        <f t="shared" si="19"/>
        <v>62509.20000000007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43557.8</v>
      </c>
      <c r="C139" s="68">
        <f>C10+C21+C34+C53+C59+C89+C47+C131+C105+C108</f>
        <v>64497.399999999994</v>
      </c>
      <c r="D139" s="68">
        <f>D10+D21+D34+D53+D59+D89+D47+D131+D105+D108</f>
        <v>36677.899999999994</v>
      </c>
      <c r="E139" s="6">
        <f>D139/D137*100</f>
        <v>7.41207243933246</v>
      </c>
      <c r="F139" s="6">
        <f t="shared" si="20"/>
        <v>84.20512514406143</v>
      </c>
      <c r="G139" s="6">
        <f t="shared" si="17"/>
        <v>56.86725356370954</v>
      </c>
      <c r="H139" s="6">
        <f t="shared" si="18"/>
        <v>6879.900000000009</v>
      </c>
      <c r="I139" s="18">
        <f t="shared" si="19"/>
        <v>27819.5</v>
      </c>
      <c r="K139" s="46"/>
      <c r="L139" s="103"/>
    </row>
    <row r="140" spans="1:12" ht="18.75">
      <c r="A140" s="23" t="s">
        <v>1</v>
      </c>
      <c r="B140" s="67">
        <f>B20+B9+B52+B46+B58+B33+B99+B119</f>
        <v>16568.800000000003</v>
      </c>
      <c r="C140" s="67">
        <f>C20+C9+C52+C46+C58+C33+C99+C119</f>
        <v>20514.600000000002</v>
      </c>
      <c r="D140" s="67">
        <f>D20+D9+D52+D46+D58+D33+D99+D119</f>
        <v>15591.400000000001</v>
      </c>
      <c r="E140" s="6">
        <f>D140/D137*100</f>
        <v>3.150796153285989</v>
      </c>
      <c r="F140" s="6">
        <f t="shared" si="20"/>
        <v>94.1009608420646</v>
      </c>
      <c r="G140" s="6">
        <f t="shared" si="17"/>
        <v>76.00148187144765</v>
      </c>
      <c r="H140" s="6">
        <f t="shared" si="18"/>
        <v>977.4000000000015</v>
      </c>
      <c r="I140" s="18">
        <f t="shared" si="19"/>
        <v>4923.200000000001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7084</v>
      </c>
      <c r="C141" s="67">
        <f>C11+C22+C100+C60+C36+C90</f>
        <v>8197.7</v>
      </c>
      <c r="D141" s="67">
        <f>D11+D22+D100+D60+D36+D90</f>
        <v>6360.500000000001</v>
      </c>
      <c r="E141" s="6">
        <f>D141/D137*100</f>
        <v>1.2853649404784389</v>
      </c>
      <c r="F141" s="6">
        <f t="shared" si="20"/>
        <v>89.78684359119143</v>
      </c>
      <c r="G141" s="6">
        <f t="shared" si="17"/>
        <v>77.58883589299438</v>
      </c>
      <c r="H141" s="6">
        <f t="shared" si="18"/>
        <v>723.4999999999991</v>
      </c>
      <c r="I141" s="18">
        <f t="shared" si="19"/>
        <v>1837.1999999999998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4924.5999999999985</v>
      </c>
      <c r="E142" s="6">
        <f>D142/D137*100</f>
        <v>0.9951903444509265</v>
      </c>
      <c r="F142" s="6">
        <f t="shared" si="20"/>
        <v>73.62676793349875</v>
      </c>
      <c r="G142" s="6">
        <f t="shared" si="17"/>
        <v>61.99222044587669</v>
      </c>
      <c r="H142" s="6">
        <f t="shared" si="18"/>
        <v>1764.0000000000018</v>
      </c>
      <c r="I142" s="18">
        <f t="shared" si="19"/>
        <v>3019.300000000002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80086.09999999998</v>
      </c>
      <c r="C143" s="67">
        <f>C137-C138-C139-C140-C141-C142</f>
        <v>92029.49999999993</v>
      </c>
      <c r="D143" s="67">
        <f>D137-D138-D139-D140-D141-D142</f>
        <v>62818.11000000008</v>
      </c>
      <c r="E143" s="6">
        <f>D143/D137*100</f>
        <v>12.694630331124616</v>
      </c>
      <c r="F143" s="6">
        <f t="shared" si="20"/>
        <v>78.43821836748212</v>
      </c>
      <c r="G143" s="43">
        <f t="shared" si="17"/>
        <v>68.25866705784573</v>
      </c>
      <c r="H143" s="6">
        <f t="shared" si="18"/>
        <v>17267.989999999896</v>
      </c>
      <c r="I143" s="6">
        <f t="shared" si="19"/>
        <v>29211.389999999847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63538+234.4-632+23</f>
        <v>63163.4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</f>
        <v>17998.7</v>
      </c>
      <c r="E145" s="15"/>
      <c r="F145" s="6">
        <f t="shared" si="20"/>
        <v>28.495457812594005</v>
      </c>
      <c r="G145" s="6">
        <f aca="true" t="shared" si="21" ref="G145:G154">D145/C145*100</f>
        <v>25.807177781282704</v>
      </c>
      <c r="H145" s="6">
        <f>B145-D145</f>
        <v>45164.7</v>
      </c>
      <c r="I145" s="6">
        <f aca="true" t="shared" si="22" ref="I145:I154">C145-D145</f>
        <v>51744.30000000002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</f>
        <v>12203.1</v>
      </c>
      <c r="E146" s="6"/>
      <c r="F146" s="6">
        <f t="shared" si="20"/>
        <v>45.47676988264757</v>
      </c>
      <c r="G146" s="6">
        <f t="shared" si="21"/>
        <v>43.65999649377645</v>
      </c>
      <c r="H146" s="6">
        <f aca="true" t="shared" si="23" ref="H146:H153">B146-D146</f>
        <v>14630.6</v>
      </c>
      <c r="I146" s="6">
        <f t="shared" si="22"/>
        <v>15747.200000000003</v>
      </c>
      <c r="K146" s="46"/>
      <c r="L146" s="46"/>
    </row>
    <row r="147" spans="1:12" ht="18.75">
      <c r="A147" s="23" t="s">
        <v>63</v>
      </c>
      <c r="B147" s="89">
        <f>87818.4-39.4+632-23</f>
        <v>88388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</f>
        <v>21560.399999999998</v>
      </c>
      <c r="E147" s="6"/>
      <c r="F147" s="6">
        <f t="shared" si="20"/>
        <v>24.392904014119562</v>
      </c>
      <c r="G147" s="6">
        <f t="shared" si="21"/>
        <v>21.304258895301786</v>
      </c>
      <c r="H147" s="6">
        <f t="shared" si="23"/>
        <v>66827.6</v>
      </c>
      <c r="I147" s="6">
        <f t="shared" si="22"/>
        <v>79641.9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</f>
        <v>4648.500000000002</v>
      </c>
      <c r="E149" s="19"/>
      <c r="F149" s="6">
        <f t="shared" si="20"/>
        <v>26.60009727904782</v>
      </c>
      <c r="G149" s="6">
        <f t="shared" si="21"/>
        <v>23.878381293855373</v>
      </c>
      <c r="H149" s="6">
        <f t="shared" si="23"/>
        <v>12826.999999999998</v>
      </c>
      <c r="I149" s="6">
        <f t="shared" si="22"/>
        <v>14818.9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</f>
        <v>2201.2999999999997</v>
      </c>
      <c r="E153" s="24"/>
      <c r="F153" s="6">
        <f>D153/B153*100</f>
        <v>26.98928422549717</v>
      </c>
      <c r="G153" s="6">
        <f t="shared" si="21"/>
        <v>24.82771843948434</v>
      </c>
      <c r="H153" s="6">
        <f t="shared" si="23"/>
        <v>5954.9</v>
      </c>
      <c r="I153" s="6">
        <f t="shared" si="22"/>
        <v>6665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562354.7100000001</v>
      </c>
      <c r="E154" s="25"/>
      <c r="F154" s="3">
        <f>D154/B154*100</f>
        <v>74.1654116834966</v>
      </c>
      <c r="G154" s="3">
        <f t="shared" si="21"/>
        <v>65.30761271231911</v>
      </c>
      <c r="H154" s="3">
        <f>B154-D154</f>
        <v>195889.1899999997</v>
      </c>
      <c r="I154" s="3">
        <f t="shared" si="22"/>
        <v>298731.2899999999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494840.01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494840.01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2014-10-22T05:09:58Z</dcterms:modified>
  <cp:category/>
  <cp:version/>
  <cp:contentType/>
  <cp:contentStatus/>
</cp:coreProperties>
</file>